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" windowWidth="9180" windowHeight="4245" activeTab="0"/>
  </bookViews>
  <sheets>
    <sheet name="Matriz" sheetId="1" r:id="rId1"/>
  </sheets>
  <definedNames/>
  <calcPr fullCalcOnLoad="1"/>
</workbook>
</file>

<file path=xl/sharedStrings.xml><?xml version="1.0" encoding="utf-8"?>
<sst xmlns="http://schemas.openxmlformats.org/spreadsheetml/2006/main" count="78" uniqueCount="53">
  <si>
    <t>PLANILLA DE COSTOS</t>
  </si>
  <si>
    <t xml:space="preserve">Mueble:      Mesa de Luz </t>
  </si>
  <si>
    <t>DENOMINACION</t>
  </si>
  <si>
    <t>CANT / U</t>
  </si>
  <si>
    <t>MEDIDAS</t>
  </si>
  <si>
    <t>e (mm)</t>
  </si>
  <si>
    <t>a (mm)</t>
  </si>
  <si>
    <t>l (m)</t>
  </si>
  <si>
    <t>P2</t>
  </si>
  <si>
    <t>Fondo Trasero</t>
  </si>
  <si>
    <t>lateral de cajon</t>
  </si>
  <si>
    <t>Fondo de cajon</t>
  </si>
  <si>
    <t>Tablero de puerta</t>
  </si>
  <si>
    <t>Tablero de lateral</t>
  </si>
  <si>
    <t xml:space="preserve">Tapa </t>
  </si>
  <si>
    <t>piso</t>
  </si>
  <si>
    <t>Divisor interno</t>
  </si>
  <si>
    <t>Bastidor vertical de puerta</t>
  </si>
  <si>
    <t>Bastidor Superior de puerta</t>
  </si>
  <si>
    <t>Bastidor Inferior de puerta</t>
  </si>
  <si>
    <t xml:space="preserve">Bastidor Central de lateral </t>
  </si>
  <si>
    <t xml:space="preserve">Bastidor Vertical de lateral </t>
  </si>
  <si>
    <t>Bastidor Inferior de lateral</t>
  </si>
  <si>
    <t>Bastidor Superior de lateral</t>
  </si>
  <si>
    <t>Tapa Trasera de cajon</t>
  </si>
  <si>
    <t>Tapa delantera de cajon</t>
  </si>
  <si>
    <t>Pata</t>
  </si>
  <si>
    <t>TOTAL</t>
  </si>
  <si>
    <t>A) MATERIA PRIMA</t>
  </si>
  <si>
    <t xml:space="preserve">               Designacion</t>
  </si>
  <si>
    <t>U</t>
  </si>
  <si>
    <t>$/P2</t>
  </si>
  <si>
    <t>B) INSUMOS</t>
  </si>
  <si>
    <t xml:space="preserve">                     Designacion</t>
  </si>
  <si>
    <t>$/U</t>
  </si>
  <si>
    <t>Cola</t>
  </si>
  <si>
    <t>Lts</t>
  </si>
  <si>
    <t>Clavos</t>
  </si>
  <si>
    <t>Lija</t>
  </si>
  <si>
    <t>Rollo</t>
  </si>
  <si>
    <t>Banda</t>
  </si>
  <si>
    <t>Material de Embalaje</t>
  </si>
  <si>
    <t>C) MANO DE OBRA</t>
  </si>
  <si>
    <t>Aserradero</t>
  </si>
  <si>
    <t>Carpinteria</t>
  </si>
  <si>
    <t>Terminacion</t>
  </si>
  <si>
    <t>Embalaje</t>
  </si>
  <si>
    <t>D) COSTOS FIJOS</t>
  </si>
  <si>
    <t>Energia</t>
  </si>
  <si>
    <t>Costos fijos varios</t>
  </si>
  <si>
    <t>COSTO TOTAL  (A+B+C+D)</t>
  </si>
  <si>
    <t xml:space="preserve">Empresa:  </t>
  </si>
  <si>
    <t>Algarrobo  Normalizado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</si>
</sst>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\ #,##0.00"/>
  </numFmts>
  <fonts count="8">
    <font>
      <sz val="10"/>
      <name val="Arial"/>
      <family val="0"/>
    </font>
    <font>
      <sz val="12"/>
      <name val="Arial"/>
      <family val="2"/>
    </font>
    <font>
      <b/>
      <u val="double"/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lightGray">
        <fgColor indexed="35"/>
        <bgColor indexed="41"/>
      </patternFill>
    </fill>
    <fill>
      <patternFill patternType="mediumGray">
        <fgColor indexed="41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9" fontId="5" fillId="0" borderId="9" xfId="0" applyNumberFormat="1" applyFont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wrapText="1"/>
    </xf>
    <xf numFmtId="0" fontId="5" fillId="0" borderId="8" xfId="0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wrapText="1"/>
    </xf>
    <xf numFmtId="0" fontId="5" fillId="0" borderId="14" xfId="0" applyFont="1" applyFill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4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0" fontId="4" fillId="2" borderId="16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4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180" fontId="1" fillId="0" borderId="8" xfId="0" applyNumberFormat="1" applyFont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180" fontId="4" fillId="5" borderId="16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left"/>
    </xf>
    <xf numFmtId="180" fontId="7" fillId="6" borderId="1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="75" zoomScaleNormal="75" workbookViewId="0" topLeftCell="A31">
      <selection activeCell="G63" sqref="G63"/>
    </sheetView>
  </sheetViews>
  <sheetFormatPr defaultColWidth="11.421875" defaultRowHeight="12.75"/>
  <cols>
    <col min="1" max="1" width="28.140625" style="0" customWidth="1"/>
    <col min="2" max="2" width="10.8515625" style="0" customWidth="1"/>
    <col min="3" max="3" width="9.421875" style="0" customWidth="1"/>
    <col min="4" max="4" width="10.421875" style="0" customWidth="1"/>
    <col min="5" max="5" width="10.57421875" style="0" customWidth="1"/>
    <col min="6" max="6" width="10.7109375" style="0" customWidth="1"/>
  </cols>
  <sheetData>
    <row r="1" spans="1:6" ht="15.75">
      <c r="A1" s="1"/>
      <c r="B1" s="2" t="s">
        <v>0</v>
      </c>
      <c r="C1" s="1"/>
      <c r="D1" s="1"/>
      <c r="E1" s="1"/>
      <c r="F1" s="3"/>
    </row>
    <row r="2" spans="1:6" ht="15.75">
      <c r="A2" s="1"/>
      <c r="B2" s="4"/>
      <c r="C2" s="5"/>
      <c r="D2" s="5"/>
      <c r="E2" s="5"/>
      <c r="F2" s="6"/>
    </row>
    <row r="3" spans="1:6" ht="15.75">
      <c r="A3" s="7" t="s">
        <v>1</v>
      </c>
      <c r="B3" s="4"/>
      <c r="C3" s="8"/>
      <c r="D3" s="8"/>
      <c r="E3" s="8"/>
      <c r="F3" s="9"/>
    </row>
    <row r="4" spans="1:6" ht="15.75">
      <c r="A4" s="7" t="s">
        <v>51</v>
      </c>
      <c r="B4" s="8"/>
      <c r="C4" s="8"/>
      <c r="D4" s="8"/>
      <c r="E4" s="8"/>
      <c r="F4" s="9"/>
    </row>
    <row r="5" spans="1:6" ht="15.75">
      <c r="A5" s="10" t="s">
        <v>2</v>
      </c>
      <c r="B5" s="11" t="s">
        <v>3</v>
      </c>
      <c r="C5" s="12"/>
      <c r="D5" s="13" t="s">
        <v>4</v>
      </c>
      <c r="E5" s="14"/>
      <c r="F5" s="15"/>
    </row>
    <row r="6" spans="1:6" ht="16.5" thickBot="1">
      <c r="A6" s="16"/>
      <c r="B6" s="17"/>
      <c r="C6" s="18" t="s">
        <v>5</v>
      </c>
      <c r="D6" s="18" t="s">
        <v>6</v>
      </c>
      <c r="E6" s="18" t="s">
        <v>7</v>
      </c>
      <c r="F6" s="60" t="s">
        <v>8</v>
      </c>
    </row>
    <row r="7" spans="1:10" ht="15">
      <c r="A7" s="19" t="s">
        <v>9</v>
      </c>
      <c r="B7" s="20">
        <v>7</v>
      </c>
      <c r="C7" s="21">
        <f>0.5*25.4</f>
        <v>12.7</v>
      </c>
      <c r="D7" s="22">
        <v>72</v>
      </c>
      <c r="E7" s="23">
        <f>0.53</f>
        <v>0.53</v>
      </c>
      <c r="F7" s="24">
        <f>(((C7/10)*(D7/10)*(E7*100))/2362.835)*B7</f>
        <v>1.4357430798172535</v>
      </c>
      <c r="I7" s="61"/>
      <c r="J7" s="61"/>
    </row>
    <row r="8" spans="1:10" ht="15">
      <c r="A8" s="25" t="s">
        <v>10</v>
      </c>
      <c r="B8" s="26">
        <v>4</v>
      </c>
      <c r="C8" s="27">
        <f aca="true" t="shared" si="0" ref="C8:C13">0.75*25.4</f>
        <v>19.049999999999997</v>
      </c>
      <c r="D8" s="27">
        <f>4*25.4</f>
        <v>101.6</v>
      </c>
      <c r="E8" s="28">
        <f>500/1000</f>
        <v>0.5</v>
      </c>
      <c r="F8" s="24">
        <f>(((C8/10)*(D8/10)*(E8*100))/2362.835)*B8</f>
        <v>1.638269282450954</v>
      </c>
      <c r="I8" s="61"/>
      <c r="J8" s="61"/>
    </row>
    <row r="9" spans="1:10" ht="15">
      <c r="A9" s="25" t="s">
        <v>11</v>
      </c>
      <c r="B9" s="26">
        <v>3</v>
      </c>
      <c r="C9" s="27">
        <f t="shared" si="0"/>
        <v>19.049999999999997</v>
      </c>
      <c r="D9" s="27">
        <f>4*25.4</f>
        <v>101.6</v>
      </c>
      <c r="E9" s="28">
        <f>500/1000</f>
        <v>0.5</v>
      </c>
      <c r="F9" s="24">
        <f aca="true" t="shared" si="1" ref="F9:F24">(((C9/10)*(D9/10)*(E9*100))/2362.835)*B9</f>
        <v>1.2287019618382153</v>
      </c>
      <c r="I9" s="61"/>
      <c r="J9" s="61"/>
    </row>
    <row r="10" spans="1:10" ht="15">
      <c r="A10" s="25" t="s">
        <v>12</v>
      </c>
      <c r="B10" s="26">
        <v>2</v>
      </c>
      <c r="C10" s="27">
        <f t="shared" si="0"/>
        <v>19.049999999999997</v>
      </c>
      <c r="D10" s="27">
        <f>5*25.4</f>
        <v>127</v>
      </c>
      <c r="E10" s="28">
        <v>0.25</v>
      </c>
      <c r="F10" s="24">
        <f t="shared" si="1"/>
        <v>0.511959150765923</v>
      </c>
      <c r="I10" s="61"/>
      <c r="J10" s="61"/>
    </row>
    <row r="11" spans="1:10" ht="15">
      <c r="A11" s="25" t="s">
        <v>13</v>
      </c>
      <c r="B11" s="26">
        <v>4</v>
      </c>
      <c r="C11" s="27">
        <f t="shared" si="0"/>
        <v>19.049999999999997</v>
      </c>
      <c r="D11" s="27">
        <f>6*25.4</f>
        <v>152.39999999999998</v>
      </c>
      <c r="E11" s="28">
        <v>0.45</v>
      </c>
      <c r="F11" s="24">
        <f t="shared" si="1"/>
        <v>2.2116635313087873</v>
      </c>
      <c r="I11" s="61"/>
      <c r="J11" s="61"/>
    </row>
    <row r="12" spans="1:6" ht="15">
      <c r="A12" s="25" t="s">
        <v>14</v>
      </c>
      <c r="B12" s="26">
        <v>3</v>
      </c>
      <c r="C12" s="27">
        <f t="shared" si="0"/>
        <v>19.049999999999997</v>
      </c>
      <c r="D12" s="27">
        <f>6*25.4</f>
        <v>152.39999999999998</v>
      </c>
      <c r="E12" s="28">
        <v>0.55</v>
      </c>
      <c r="F12" s="24">
        <f t="shared" si="1"/>
        <v>2.027358237033055</v>
      </c>
    </row>
    <row r="13" spans="1:11" ht="15">
      <c r="A13" s="25" t="s">
        <v>15</v>
      </c>
      <c r="B13" s="26">
        <v>3</v>
      </c>
      <c r="C13" s="27">
        <f t="shared" si="0"/>
        <v>19.049999999999997</v>
      </c>
      <c r="D13" s="27">
        <f>6*25.4</f>
        <v>152.39999999999998</v>
      </c>
      <c r="E13" s="28">
        <v>0.55</v>
      </c>
      <c r="F13" s="24">
        <f t="shared" si="1"/>
        <v>2.027358237033055</v>
      </c>
      <c r="I13" s="61"/>
      <c r="J13" s="61"/>
      <c r="K13" s="61"/>
    </row>
    <row r="14" spans="1:11" ht="15">
      <c r="A14" s="25" t="s">
        <v>16</v>
      </c>
      <c r="B14" s="26">
        <v>5</v>
      </c>
      <c r="C14" s="27">
        <f>1*25.4</f>
        <v>25.4</v>
      </c>
      <c r="D14" s="27">
        <v>76</v>
      </c>
      <c r="E14" s="28">
        <v>0.45</v>
      </c>
      <c r="F14" s="24">
        <f t="shared" si="1"/>
        <v>1.8382155334587473</v>
      </c>
      <c r="I14" s="61"/>
      <c r="J14" s="61"/>
      <c r="K14" s="61"/>
    </row>
    <row r="15" spans="1:11" ht="15">
      <c r="A15" s="25" t="s">
        <v>17</v>
      </c>
      <c r="B15" s="26">
        <v>4</v>
      </c>
      <c r="C15" s="27">
        <f>1*25.4</f>
        <v>25.4</v>
      </c>
      <c r="D15" s="27">
        <f>3*25.4</f>
        <v>76.19999999999999</v>
      </c>
      <c r="E15" s="28">
        <v>0.2</v>
      </c>
      <c r="F15" s="24">
        <f t="shared" si="1"/>
        <v>0.6553077129803815</v>
      </c>
      <c r="I15" s="61"/>
      <c r="J15" s="61"/>
      <c r="K15" s="61"/>
    </row>
    <row r="16" spans="1:11" ht="30">
      <c r="A16" s="25" t="s">
        <v>18</v>
      </c>
      <c r="B16" s="26">
        <v>2</v>
      </c>
      <c r="C16" s="27">
        <f aca="true" t="shared" si="2" ref="C16:C23">1*25.4</f>
        <v>25.4</v>
      </c>
      <c r="D16" s="27">
        <f>3*25.4</f>
        <v>76.19999999999999</v>
      </c>
      <c r="E16" s="28">
        <v>0.2</v>
      </c>
      <c r="F16" s="24">
        <f t="shared" si="1"/>
        <v>0.32765385649019074</v>
      </c>
      <c r="I16" s="61"/>
      <c r="J16" s="61"/>
      <c r="K16" s="61"/>
    </row>
    <row r="17" spans="1:6" ht="15">
      <c r="A17" s="25" t="s">
        <v>19</v>
      </c>
      <c r="B17" s="26">
        <v>2</v>
      </c>
      <c r="C17" s="27">
        <f t="shared" si="2"/>
        <v>25.4</v>
      </c>
      <c r="D17" s="27">
        <f>3*25.4</f>
        <v>76.19999999999999</v>
      </c>
      <c r="E17" s="28">
        <v>0.2</v>
      </c>
      <c r="F17" s="24">
        <f t="shared" si="1"/>
        <v>0.32765385649019074</v>
      </c>
    </row>
    <row r="18" spans="1:6" ht="15">
      <c r="A18" s="25" t="s">
        <v>20</v>
      </c>
      <c r="B18" s="26">
        <v>2</v>
      </c>
      <c r="C18" s="27">
        <f t="shared" si="2"/>
        <v>25.4</v>
      </c>
      <c r="D18" s="27">
        <f>4*25.4</f>
        <v>101.6</v>
      </c>
      <c r="E18" s="28">
        <v>0.5</v>
      </c>
      <c r="F18" s="24">
        <f t="shared" si="1"/>
        <v>1.0921795216339694</v>
      </c>
    </row>
    <row r="19" spans="1:6" ht="15">
      <c r="A19" s="25" t="s">
        <v>21</v>
      </c>
      <c r="B19" s="26">
        <v>4</v>
      </c>
      <c r="C19" s="27">
        <f t="shared" si="2"/>
        <v>25.4</v>
      </c>
      <c r="D19" s="27">
        <f aca="true" t="shared" si="3" ref="D19:D24">4*25.4</f>
        <v>101.6</v>
      </c>
      <c r="E19" s="28">
        <v>0.5</v>
      </c>
      <c r="F19" s="24">
        <f t="shared" si="1"/>
        <v>2.1843590432679387</v>
      </c>
    </row>
    <row r="20" spans="1:6" ht="15">
      <c r="A20" s="25" t="s">
        <v>22</v>
      </c>
      <c r="B20" s="26">
        <v>2</v>
      </c>
      <c r="C20" s="27">
        <f t="shared" si="2"/>
        <v>25.4</v>
      </c>
      <c r="D20" s="27">
        <f t="shared" si="3"/>
        <v>101.6</v>
      </c>
      <c r="E20" s="28">
        <v>0.5</v>
      </c>
      <c r="F20" s="24">
        <f t="shared" si="1"/>
        <v>1.0921795216339694</v>
      </c>
    </row>
    <row r="21" spans="1:6" ht="30">
      <c r="A21" s="25" t="s">
        <v>23</v>
      </c>
      <c r="B21" s="26">
        <v>2</v>
      </c>
      <c r="C21" s="27">
        <f t="shared" si="2"/>
        <v>25.4</v>
      </c>
      <c r="D21" s="27">
        <f t="shared" si="3"/>
        <v>101.6</v>
      </c>
      <c r="E21" s="28">
        <v>0.5</v>
      </c>
      <c r="F21" s="24">
        <f t="shared" si="1"/>
        <v>1.0921795216339694</v>
      </c>
    </row>
    <row r="22" spans="1:6" ht="15">
      <c r="A22" s="25" t="s">
        <v>24</v>
      </c>
      <c r="B22" s="26">
        <v>2</v>
      </c>
      <c r="C22" s="27">
        <f t="shared" si="2"/>
        <v>25.4</v>
      </c>
      <c r="D22" s="27">
        <f t="shared" si="3"/>
        <v>101.6</v>
      </c>
      <c r="E22" s="28">
        <v>0.5</v>
      </c>
      <c r="F22" s="24">
        <f t="shared" si="1"/>
        <v>1.0921795216339694</v>
      </c>
    </row>
    <row r="23" spans="1:6" ht="15">
      <c r="A23" s="25" t="s">
        <v>25</v>
      </c>
      <c r="B23" s="26">
        <v>2</v>
      </c>
      <c r="C23" s="27">
        <f t="shared" si="2"/>
        <v>25.4</v>
      </c>
      <c r="D23" s="27">
        <f t="shared" si="3"/>
        <v>101.6</v>
      </c>
      <c r="E23" s="28">
        <v>0.5</v>
      </c>
      <c r="F23" s="29">
        <f t="shared" si="1"/>
        <v>1.0921795216339694</v>
      </c>
    </row>
    <row r="24" spans="1:6" ht="15.75" thickBot="1">
      <c r="A24" s="30" t="s">
        <v>26</v>
      </c>
      <c r="B24" s="31">
        <v>1</v>
      </c>
      <c r="C24" s="32">
        <f>4*25.4</f>
        <v>101.6</v>
      </c>
      <c r="D24" s="32">
        <f t="shared" si="3"/>
        <v>101.6</v>
      </c>
      <c r="E24" s="33">
        <v>0.1</v>
      </c>
      <c r="F24" s="29">
        <f t="shared" si="1"/>
        <v>0.43687180865358777</v>
      </c>
    </row>
    <row r="25" spans="1:6" ht="16.5" thickBot="1">
      <c r="A25" s="5"/>
      <c r="B25" s="5"/>
      <c r="C25" s="5"/>
      <c r="D25" s="5"/>
      <c r="E25" s="34" t="s">
        <v>27</v>
      </c>
      <c r="F25" s="35">
        <f>SUM(F7:F24)</f>
        <v>22.31201289975813</v>
      </c>
    </row>
    <row r="29" spans="1:6" ht="15.75">
      <c r="A29" s="7" t="s">
        <v>28</v>
      </c>
      <c r="B29" s="5"/>
      <c r="C29" s="5"/>
      <c r="D29" s="5"/>
      <c r="E29" s="5"/>
      <c r="F29" s="6"/>
    </row>
    <row r="30" spans="1:6" ht="15.75">
      <c r="A30" s="36" t="s">
        <v>29</v>
      </c>
      <c r="B30" s="37"/>
      <c r="C30" s="38" t="s">
        <v>30</v>
      </c>
      <c r="D30" s="38" t="s">
        <v>3</v>
      </c>
      <c r="E30" s="38" t="s">
        <v>31</v>
      </c>
      <c r="F30" s="39"/>
    </row>
    <row r="31" spans="1:6" ht="15">
      <c r="A31" s="62" t="s">
        <v>52</v>
      </c>
      <c r="B31" s="41"/>
      <c r="C31" s="42" t="s">
        <v>8</v>
      </c>
      <c r="D31" s="43">
        <f>F25</f>
        <v>22.31201289975813</v>
      </c>
      <c r="E31" s="42"/>
      <c r="F31" s="44">
        <f>D31*E31</f>
        <v>0</v>
      </c>
    </row>
    <row r="32" spans="1:6" ht="15.75" thickBot="1">
      <c r="A32" s="40"/>
      <c r="B32" s="41"/>
      <c r="C32" s="42"/>
      <c r="D32" s="43"/>
      <c r="E32" s="42"/>
      <c r="F32" s="44">
        <f>D32*E32</f>
        <v>0</v>
      </c>
    </row>
    <row r="33" spans="1:6" ht="16.5" thickBot="1">
      <c r="A33" s="5"/>
      <c r="B33" s="6"/>
      <c r="C33" s="6"/>
      <c r="D33" s="6"/>
      <c r="E33" s="45" t="s">
        <v>27</v>
      </c>
      <c r="F33" s="46">
        <f>SUM(F31:F32)</f>
        <v>0</v>
      </c>
    </row>
    <row r="34" spans="1:6" ht="15.75">
      <c r="A34" s="7" t="s">
        <v>32</v>
      </c>
      <c r="B34" s="5"/>
      <c r="C34" s="5"/>
      <c r="D34" s="5"/>
      <c r="E34" s="5"/>
      <c r="F34" s="6"/>
    </row>
    <row r="35" spans="1:6" ht="15.75">
      <c r="A35" s="47" t="s">
        <v>33</v>
      </c>
      <c r="B35" s="48"/>
      <c r="C35" s="49" t="s">
        <v>30</v>
      </c>
      <c r="D35" s="49" t="s">
        <v>3</v>
      </c>
      <c r="E35" s="49" t="s">
        <v>34</v>
      </c>
      <c r="F35" s="50"/>
    </row>
    <row r="36" spans="1:6" ht="18">
      <c r="A36" s="40" t="s">
        <v>35</v>
      </c>
      <c r="B36" s="41"/>
      <c r="C36" s="42" t="s">
        <v>36</v>
      </c>
      <c r="D36" s="51"/>
      <c r="E36" s="42"/>
      <c r="F36" s="52">
        <f>D36*E36</f>
        <v>0</v>
      </c>
    </row>
    <row r="37" spans="1:6" ht="18">
      <c r="A37" s="40" t="s">
        <v>37</v>
      </c>
      <c r="B37" s="41"/>
      <c r="C37" s="42" t="s">
        <v>30</v>
      </c>
      <c r="D37" s="51"/>
      <c r="E37" s="42"/>
      <c r="F37" s="52">
        <f>D37*E37</f>
        <v>0</v>
      </c>
    </row>
    <row r="38" spans="1:6" ht="18">
      <c r="A38" s="40" t="s">
        <v>38</v>
      </c>
      <c r="B38" s="41"/>
      <c r="C38" s="42" t="s">
        <v>39</v>
      </c>
      <c r="D38" s="51"/>
      <c r="E38" s="42"/>
      <c r="F38" s="52">
        <f>D38*E38</f>
        <v>0</v>
      </c>
    </row>
    <row r="39" spans="1:6" ht="18">
      <c r="A39" s="40" t="s">
        <v>38</v>
      </c>
      <c r="B39" s="41"/>
      <c r="C39" s="42" t="s">
        <v>40</v>
      </c>
      <c r="D39" s="51"/>
      <c r="E39" s="42"/>
      <c r="F39" s="52">
        <f>D39*E39</f>
        <v>0</v>
      </c>
    </row>
    <row r="40" spans="1:6" ht="18.75" thickBot="1">
      <c r="A40" s="40" t="s">
        <v>41</v>
      </c>
      <c r="B40" s="41"/>
      <c r="C40" s="42" t="s">
        <v>30</v>
      </c>
      <c r="D40" s="51"/>
      <c r="E40" s="42"/>
      <c r="F40" s="52">
        <f>D40*E40</f>
        <v>0</v>
      </c>
    </row>
    <row r="41" spans="1:6" ht="16.5" thickBot="1">
      <c r="A41" s="5"/>
      <c r="B41" s="5"/>
      <c r="C41" s="5"/>
      <c r="D41" s="5"/>
      <c r="E41" s="45" t="s">
        <v>27</v>
      </c>
      <c r="F41" s="46">
        <f>SUM(F36:F40)</f>
        <v>0</v>
      </c>
    </row>
    <row r="42" spans="1:6" ht="15.75">
      <c r="A42" s="5"/>
      <c r="B42" s="5"/>
      <c r="C42" s="5"/>
      <c r="D42" s="5"/>
      <c r="E42" s="45"/>
      <c r="F42" s="53"/>
    </row>
    <row r="43" spans="1:6" ht="15.75">
      <c r="A43" s="5"/>
      <c r="B43" s="5"/>
      <c r="C43" s="5"/>
      <c r="D43" s="5"/>
      <c r="E43" s="45"/>
      <c r="F43" s="53"/>
    </row>
    <row r="44" spans="1:6" ht="15.75">
      <c r="A44" s="5"/>
      <c r="B44" s="5"/>
      <c r="C44" s="5"/>
      <c r="D44" s="5"/>
      <c r="E44" s="45"/>
      <c r="F44" s="53"/>
    </row>
    <row r="45" spans="1:6" ht="15.75">
      <c r="A45" s="5"/>
      <c r="B45" s="5"/>
      <c r="C45" s="5"/>
      <c r="D45" s="5"/>
      <c r="E45" s="45"/>
      <c r="F45" s="53"/>
    </row>
    <row r="46" spans="1:6" ht="15.75">
      <c r="A46" s="7" t="s">
        <v>42</v>
      </c>
      <c r="B46" s="5"/>
      <c r="C46" s="5"/>
      <c r="D46" s="5"/>
      <c r="E46" s="5"/>
      <c r="F46" s="6"/>
    </row>
    <row r="47" spans="1:6" ht="15.75">
      <c r="A47" s="47" t="s">
        <v>33</v>
      </c>
      <c r="B47" s="48"/>
      <c r="C47" s="49" t="s">
        <v>30</v>
      </c>
      <c r="D47" s="49" t="s">
        <v>3</v>
      </c>
      <c r="E47" s="49" t="s">
        <v>31</v>
      </c>
      <c r="F47" s="50"/>
    </row>
    <row r="48" spans="1:6" ht="15">
      <c r="A48" s="54" t="s">
        <v>43</v>
      </c>
      <c r="B48" s="41"/>
      <c r="C48" s="42" t="s">
        <v>8</v>
      </c>
      <c r="D48" s="43">
        <f>F25</f>
        <v>22.31201289975813</v>
      </c>
      <c r="E48" s="42"/>
      <c r="F48" s="52">
        <f>D48*E48</f>
        <v>0</v>
      </c>
    </row>
    <row r="49" spans="1:6" ht="15">
      <c r="A49" s="54" t="s">
        <v>44</v>
      </c>
      <c r="B49" s="41"/>
      <c r="C49" s="42" t="s">
        <v>8</v>
      </c>
      <c r="D49" s="43">
        <f>F29+D48</f>
        <v>22.31201289975813</v>
      </c>
      <c r="E49" s="42"/>
      <c r="F49" s="55">
        <f>D49*E49</f>
        <v>0</v>
      </c>
    </row>
    <row r="50" spans="1:6" ht="15">
      <c r="A50" s="54" t="s">
        <v>45</v>
      </c>
      <c r="B50" s="41"/>
      <c r="C50" s="42" t="s">
        <v>8</v>
      </c>
      <c r="D50" s="43">
        <f>F30+D49</f>
        <v>22.31201289975813</v>
      </c>
      <c r="E50" s="42"/>
      <c r="F50" s="52">
        <f>D50*E50</f>
        <v>0</v>
      </c>
    </row>
    <row r="51" spans="1:6" ht="15.75" thickBot="1">
      <c r="A51" s="54" t="s">
        <v>46</v>
      </c>
      <c r="B51" s="41"/>
      <c r="C51" s="42" t="s">
        <v>8</v>
      </c>
      <c r="D51" s="43">
        <f>F32+D50</f>
        <v>22.31201289975813</v>
      </c>
      <c r="E51" s="42"/>
      <c r="F51" s="55">
        <f>D51*E51</f>
        <v>0</v>
      </c>
    </row>
    <row r="52" spans="1:6" ht="16.5" thickBot="1">
      <c r="A52" s="5"/>
      <c r="B52" s="5"/>
      <c r="C52" s="5"/>
      <c r="D52" s="5"/>
      <c r="E52" s="45" t="s">
        <v>27</v>
      </c>
      <c r="F52" s="56">
        <f>SUM(F48:F51)</f>
        <v>0</v>
      </c>
    </row>
    <row r="53" spans="1:6" ht="15">
      <c r="A53" s="5"/>
      <c r="B53" s="5"/>
      <c r="C53" s="5"/>
      <c r="D53" s="5"/>
      <c r="E53" s="5"/>
      <c r="F53" s="6"/>
    </row>
    <row r="54" spans="1:6" ht="15.75">
      <c r="A54" s="7" t="s">
        <v>47</v>
      </c>
      <c r="B54" s="5"/>
      <c r="C54" s="5"/>
      <c r="D54" s="5"/>
      <c r="E54" s="5"/>
      <c r="F54" s="6"/>
    </row>
    <row r="55" spans="1:6" ht="15.75">
      <c r="A55" s="47" t="s">
        <v>33</v>
      </c>
      <c r="B55" s="48"/>
      <c r="C55" s="49" t="s">
        <v>30</v>
      </c>
      <c r="D55" s="49" t="s">
        <v>3</v>
      </c>
      <c r="E55" s="49" t="s">
        <v>31</v>
      </c>
      <c r="F55" s="50"/>
    </row>
    <row r="56" spans="1:6" ht="15">
      <c r="A56" s="40" t="s">
        <v>48</v>
      </c>
      <c r="B56" s="57"/>
      <c r="C56" s="58" t="s">
        <v>8</v>
      </c>
      <c r="D56" s="43">
        <f>F25</f>
        <v>22.31201289975813</v>
      </c>
      <c r="E56" s="58"/>
      <c r="F56" s="55">
        <f>D56*E56</f>
        <v>0</v>
      </c>
    </row>
    <row r="57" spans="1:6" ht="15.75" thickBot="1">
      <c r="A57" s="40" t="s">
        <v>49</v>
      </c>
      <c r="B57" s="41"/>
      <c r="C57" s="42" t="s">
        <v>8</v>
      </c>
      <c r="D57" s="43">
        <f>D56</f>
        <v>22.31201289975813</v>
      </c>
      <c r="E57" s="42"/>
      <c r="F57" s="55">
        <f>D57*E57</f>
        <v>0</v>
      </c>
    </row>
    <row r="58" spans="1:6" ht="16.5" thickBot="1">
      <c r="A58" s="5"/>
      <c r="B58" s="5"/>
      <c r="C58" s="5"/>
      <c r="D58" s="5"/>
      <c r="E58" s="45" t="s">
        <v>27</v>
      </c>
      <c r="F58" s="46">
        <f>SUM(F56:F57)</f>
        <v>0</v>
      </c>
    </row>
    <row r="59" spans="1:6" ht="15.75" thickBot="1">
      <c r="A59" s="5"/>
      <c r="B59" s="5"/>
      <c r="C59" s="5"/>
      <c r="D59" s="5"/>
      <c r="E59" s="5"/>
      <c r="F59" s="6"/>
    </row>
    <row r="60" spans="1:6" ht="19.5" thickBot="1" thickTop="1">
      <c r="A60" s="5"/>
      <c r="B60" s="59" t="s">
        <v>50</v>
      </c>
      <c r="C60" s="5"/>
      <c r="D60" s="5"/>
      <c r="E60" s="63">
        <f>F33+F41+F52+F58</f>
        <v>0</v>
      </c>
      <c r="F60" s="6"/>
    </row>
    <row r="61" spans="1:2" ht="15.75" thickTop="1">
      <c r="A61" s="5"/>
      <c r="B61" s="5"/>
    </row>
  </sheetData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Fischer</dc:creator>
  <cp:keywords/>
  <dc:description/>
  <cp:lastModifiedBy>Roberto</cp:lastModifiedBy>
  <dcterms:created xsi:type="dcterms:W3CDTF">2002-04-17T15:23:09Z</dcterms:created>
  <dcterms:modified xsi:type="dcterms:W3CDTF">2009-06-05T12:37:05Z</dcterms:modified>
  <cp:category/>
  <cp:version/>
  <cp:contentType/>
  <cp:contentStatus/>
</cp:coreProperties>
</file>